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02FD2E2D-0828-42FC-83C8-6C1B15151CCE}" xr6:coauthVersionLast="36" xr6:coauthVersionMax="36" xr10:uidLastSave="{00000000-0000-0000-0000-000000000000}"/>
  <bookViews>
    <workbookView xWindow="0" yWindow="0" windowWidth="28800" windowHeight="12225" xr2:uid="{1C790436-6F7F-40E4-8A02-8EBC4D0ABCB5}"/>
  </bookViews>
  <sheets>
    <sheet name="PEG_T3_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IF(PEG_T3_2023!Montant_Prêt*PEG_T3_2023!Taux_Intérêt*PEG_T3_2023!Durée_Prêt*PEG_T3_2023!Début_Prêt&gt;0,1,0)</definedName>
    <definedName name="aaaaa">IF([0]!Montant_Prêt*[0]!Taux_Intérêt*[0]!Durée_Prêt*[0]!Début_Prêt&gt;0,1,0)</definedName>
    <definedName name="aez" localSheetId="0">MATCH(0.01,PEG_T3_2023!Solde_Final,-1)+1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 localSheetId="0">[3]Nuitées!#REF!</definedName>
    <definedName name="code">[3]Nuitées!#REF!</definedName>
    <definedName name="codeang" localSheetId="0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DATE(YEAR(PEG_T3_2023!Début_Prêt),MONTH(PEG_T3_2023!Début_Prêt)+Payment_Number,DAY(PEG_T3_2023!Début_Prêt))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 localSheetId="0">[3]Nuitées!#REF!</definedName>
    <definedName name="gdp">[3]Nuitées!#REF!</definedName>
    <definedName name="hh" localSheetId="0">MATCH(0.01,PEG_T3_2023!Solde_Final,-1)+1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 localSheetId="0">ROW(#REF!)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MATCH(0.01,PEG_T3_2023!Solde_Final,-1)+1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 localSheetId="0">[3]Nuitées!#REF!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OFFSET(PEG_T3_2023!Impression_Entière,0,0,PEG_T3_2023!Dernière_Ligne)</definedName>
    <definedName name="Réinit_Zone_Impression">OFFSET(Impression_Entière,0,0,Dernière_Ligne)</definedName>
    <definedName name="RTC">[8]RTC!$A$3:$Y$161</definedName>
    <definedName name="RTC_2010_2011" localSheetId="0">'[3]Codes Pays'!#REF!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IF(PEG_T3_2023!Montant_Prêt*PEG_T3_2023!Taux_Intérêt*PEG_T3_2023!Durée_Prêt*PEG_T3_2023!Début_Prêt&gt;0,1,0)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PEG_T3_2023!$B$1:$E$52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D47" i="1"/>
  <c r="C47" i="1"/>
  <c r="E46" i="1"/>
  <c r="E45" i="1"/>
  <c r="D44" i="1"/>
  <c r="E44" i="1" s="1"/>
  <c r="C44" i="1"/>
  <c r="E43" i="1"/>
  <c r="D43" i="1"/>
  <c r="C43" i="1"/>
  <c r="E42" i="1"/>
  <c r="E41" i="1"/>
  <c r="D41" i="1"/>
  <c r="C41" i="1"/>
  <c r="D40" i="1"/>
  <c r="C40" i="1"/>
  <c r="E40" i="1" s="1"/>
  <c r="E39" i="1"/>
  <c r="E38" i="1"/>
  <c r="E37" i="1"/>
  <c r="D36" i="1"/>
  <c r="E36" i="1" s="1"/>
  <c r="C36" i="1"/>
  <c r="E35" i="1"/>
  <c r="E34" i="1"/>
  <c r="E33" i="1"/>
  <c r="D32" i="1"/>
  <c r="D24" i="1" s="1"/>
  <c r="C32" i="1"/>
  <c r="E32" i="1" s="1"/>
  <c r="E31" i="1"/>
  <c r="E30" i="1"/>
  <c r="E29" i="1"/>
  <c r="D29" i="1"/>
  <c r="C29" i="1"/>
  <c r="C26" i="1" s="1"/>
  <c r="E28" i="1"/>
  <c r="E27" i="1"/>
  <c r="D26" i="1"/>
  <c r="E25" i="1"/>
  <c r="E23" i="1"/>
  <c r="E22" i="1"/>
  <c r="E21" i="1"/>
  <c r="D20" i="1"/>
  <c r="D17" i="1" s="1"/>
  <c r="E17" i="1" s="1"/>
  <c r="C20" i="1"/>
  <c r="E20" i="1" s="1"/>
  <c r="E19" i="1"/>
  <c r="E18" i="1"/>
  <c r="C17" i="1"/>
  <c r="E16" i="1"/>
  <c r="E15" i="1"/>
  <c r="D14" i="1"/>
  <c r="E14" i="1" s="1"/>
  <c r="C14" i="1"/>
  <c r="E13" i="1"/>
  <c r="D12" i="1"/>
  <c r="E12" i="1" s="1"/>
  <c r="C12" i="1"/>
  <c r="C11" i="1"/>
  <c r="E10" i="1"/>
  <c r="E9" i="1"/>
  <c r="D9" i="1"/>
  <c r="C9" i="1"/>
  <c r="E8" i="1"/>
  <c r="E7" i="1"/>
  <c r="D7" i="1"/>
  <c r="C7" i="1"/>
  <c r="C6" i="1" s="1"/>
  <c r="D6" i="1"/>
  <c r="C52" i="1" l="1"/>
  <c r="E6" i="1"/>
  <c r="E26" i="1"/>
  <c r="C24" i="1"/>
  <c r="E24" i="1" s="1"/>
  <c r="D11" i="1"/>
  <c r="E11" i="1" s="1"/>
  <c r="D52" i="1" l="1"/>
  <c r="E52" i="1" s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<sst xmlns="http://schemas.openxmlformats.org/spreadsheetml/2006/main" count="54" uniqueCount="35">
  <si>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</si>
  <si>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SEPTEMBRE 2023*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</si>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</sst>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373A003D-A4EB-4C06-8178-09ECF845B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D3C4-91D1-43F0-B9B0-E2C0C8D7192A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99962.812228775234</v>
      </c>
      <c r="D6" s="12">
        <f>D7+D9</f>
        <v>594595.98357582651</v>
      </c>
      <c r="E6" s="13">
        <f>C6-D6</f>
        <v>-494633.17134705128</v>
      </c>
      <c r="F6" s="14"/>
      <c r="G6" s="14"/>
    </row>
    <row r="7" spans="2:7" ht="18" customHeight="1">
      <c r="B7" s="15" t="s">
        <v>8</v>
      </c>
      <c r="C7" s="16">
        <f>C8</f>
        <v>67216.204999999987</v>
      </c>
      <c r="D7" s="16">
        <f>D8</f>
        <v>508930.5</v>
      </c>
      <c r="E7" s="17">
        <f t="shared" ref="E7:E52" si="0">C7-D7</f>
        <v>-441714.29500000004</v>
      </c>
      <c r="F7" s="14"/>
    </row>
    <row r="8" spans="2:7" ht="15">
      <c r="B8" s="18" t="s">
        <v>9</v>
      </c>
      <c r="C8" s="19">
        <v>67216.204999999987</v>
      </c>
      <c r="D8" s="19">
        <v>508930.5</v>
      </c>
      <c r="E8" s="20">
        <f t="shared" si="0"/>
        <v>-441714.29500000004</v>
      </c>
      <c r="F8" s="14"/>
    </row>
    <row r="9" spans="2:7" ht="18" customHeight="1">
      <c r="B9" s="15" t="s">
        <v>10</v>
      </c>
      <c r="C9" s="16">
        <f>C10</f>
        <v>32746.607228775247</v>
      </c>
      <c r="D9" s="16">
        <f>D10</f>
        <v>85665.483575826453</v>
      </c>
      <c r="E9" s="17">
        <f t="shared" si="0"/>
        <v>-52918.876347051206</v>
      </c>
      <c r="F9" s="14"/>
    </row>
    <row r="10" spans="2:7" ht="15">
      <c r="B10" s="18" t="s">
        <v>11</v>
      </c>
      <c r="C10" s="19">
        <v>32746.607228775247</v>
      </c>
      <c r="D10" s="19">
        <v>85665.483575826453</v>
      </c>
      <c r="E10" s="20">
        <f t="shared" si="0"/>
        <v>-52918.876347051206</v>
      </c>
      <c r="F10" s="14"/>
    </row>
    <row r="11" spans="2:7" ht="25.15" customHeight="1">
      <c r="B11" s="11" t="s">
        <v>12</v>
      </c>
      <c r="C11" s="12">
        <f>C12+C17</f>
        <v>11504.1</v>
      </c>
      <c r="D11" s="12">
        <f>D12+D17</f>
        <v>156641</v>
      </c>
      <c r="E11" s="13">
        <f t="shared" si="0"/>
        <v>-145136.9</v>
      </c>
      <c r="F11" s="14"/>
      <c r="G11" s="14"/>
    </row>
    <row r="12" spans="2:7" ht="18" customHeight="1">
      <c r="B12" s="15" t="s">
        <v>8</v>
      </c>
      <c r="C12" s="16">
        <f>C13+C14</f>
        <v>11256.300000000001</v>
      </c>
      <c r="D12" s="16">
        <f>D13+D14</f>
        <v>35277</v>
      </c>
      <c r="E12" s="17">
        <f t="shared" si="0"/>
        <v>-24020.699999999997</v>
      </c>
      <c r="F12" s="14"/>
    </row>
    <row r="13" spans="2:7" ht="15">
      <c r="B13" s="18" t="s">
        <v>13</v>
      </c>
      <c r="C13" s="19">
        <v>945.4</v>
      </c>
      <c r="D13" s="19">
        <v>12320.1</v>
      </c>
      <c r="E13" s="20">
        <f t="shared" si="0"/>
        <v>-11374.7</v>
      </c>
      <c r="F13" s="14"/>
    </row>
    <row r="14" spans="2:7" ht="15">
      <c r="B14" s="18" t="s">
        <v>14</v>
      </c>
      <c r="C14" s="19">
        <f>C15+C16</f>
        <v>10310.900000000001</v>
      </c>
      <c r="D14" s="19">
        <f>D15+D16</f>
        <v>22956.899999999998</v>
      </c>
      <c r="E14" s="20">
        <f t="shared" si="0"/>
        <v>-12645.999999999996</v>
      </c>
      <c r="F14" s="14"/>
    </row>
    <row r="15" spans="2:7" ht="15">
      <c r="B15" s="21" t="s">
        <v>15</v>
      </c>
      <c r="C15" s="22">
        <v>2106.8000000000002</v>
      </c>
      <c r="D15" s="22">
        <v>2408.8000000000002</v>
      </c>
      <c r="E15" s="23">
        <f t="shared" si="0"/>
        <v>-302</v>
      </c>
      <c r="F15" s="14"/>
    </row>
    <row r="16" spans="2:7" ht="15">
      <c r="B16" s="21" t="s">
        <v>16</v>
      </c>
      <c r="C16" s="22">
        <v>8204.1</v>
      </c>
      <c r="D16" s="22">
        <v>20548.099999999999</v>
      </c>
      <c r="E16" s="23">
        <f t="shared" si="0"/>
        <v>-12343.999999999998</v>
      </c>
      <c r="F16" s="14"/>
    </row>
    <row r="17" spans="2:7" ht="18" customHeight="1">
      <c r="B17" s="15" t="s">
        <v>17</v>
      </c>
      <c r="C17" s="16">
        <f>C18+C19+C20</f>
        <v>247.8</v>
      </c>
      <c r="D17" s="16">
        <f>D18+D19+D20</f>
        <v>121364</v>
      </c>
      <c r="E17" s="17">
        <f t="shared" si="0"/>
        <v>-121116.2</v>
      </c>
      <c r="F17" s="14"/>
    </row>
    <row r="18" spans="2:7" ht="15">
      <c r="B18" s="18" t="s">
        <v>13</v>
      </c>
      <c r="C18" s="19">
        <v>247.8</v>
      </c>
      <c r="D18" s="19">
        <v>0</v>
      </c>
      <c r="E18" s="20">
        <f t="shared" si="0"/>
        <v>247.8</v>
      </c>
      <c r="F18" s="14"/>
    </row>
    <row r="19" spans="2:7" ht="15">
      <c r="B19" s="18" t="s">
        <v>18</v>
      </c>
      <c r="C19" s="19">
        <v>0</v>
      </c>
      <c r="D19" s="19">
        <v>88504</v>
      </c>
      <c r="E19" s="20">
        <f t="shared" si="0"/>
        <v>-88504</v>
      </c>
      <c r="F19" s="14"/>
    </row>
    <row r="20" spans="2:7" ht="15">
      <c r="B20" s="18" t="s">
        <v>14</v>
      </c>
      <c r="C20" s="19">
        <f>C21+C22</f>
        <v>0</v>
      </c>
      <c r="D20" s="19">
        <f>D21+D22</f>
        <v>32860</v>
      </c>
      <c r="E20" s="20">
        <f t="shared" si="0"/>
        <v>-32860</v>
      </c>
      <c r="F20" s="14"/>
    </row>
    <row r="21" spans="2:7" ht="15">
      <c r="B21" s="21" t="s">
        <v>15</v>
      </c>
      <c r="C21" s="22">
        <v>0</v>
      </c>
      <c r="D21" s="22">
        <v>0</v>
      </c>
      <c r="E21" s="23">
        <f t="shared" si="0"/>
        <v>0</v>
      </c>
      <c r="F21" s="14"/>
    </row>
    <row r="22" spans="2:7" ht="15">
      <c r="B22" s="21" t="s">
        <v>16</v>
      </c>
      <c r="C22" s="22">
        <v>0</v>
      </c>
      <c r="D22" s="22">
        <v>32860</v>
      </c>
      <c r="E22" s="23">
        <f t="shared" si="0"/>
        <v>-32860</v>
      </c>
      <c r="F22" s="14"/>
    </row>
    <row r="23" spans="2:7" ht="25.15" customHeight="1">
      <c r="B23" s="11" t="s">
        <v>19</v>
      </c>
      <c r="C23" s="12">
        <v>793.9</v>
      </c>
      <c r="D23" s="12">
        <v>167</v>
      </c>
      <c r="E23" s="13">
        <f t="shared" si="0"/>
        <v>626.9</v>
      </c>
      <c r="F23" s="14"/>
    </row>
    <row r="24" spans="2:7" ht="25.15" customHeight="1">
      <c r="B24" s="11" t="s">
        <v>20</v>
      </c>
      <c r="C24" s="12">
        <f>C25+C26+C32+C39+C40+C43+C46</f>
        <v>91608.400000000009</v>
      </c>
      <c r="D24" s="12">
        <f>D25+D26+D32+D39+D40+D43+D46</f>
        <v>500588.2</v>
      </c>
      <c r="E24" s="13">
        <f t="shared" si="0"/>
        <v>-408979.8</v>
      </c>
      <c r="F24" s="14"/>
      <c r="G24" s="14"/>
    </row>
    <row r="25" spans="2:7" ht="18" customHeight="1">
      <c r="B25" s="15" t="s">
        <v>21</v>
      </c>
      <c r="C25" s="16">
        <v>4668.3</v>
      </c>
      <c r="D25" s="16">
        <v>0</v>
      </c>
      <c r="E25" s="17">
        <f t="shared" si="0"/>
        <v>4668.3</v>
      </c>
      <c r="F25" s="14"/>
    </row>
    <row r="26" spans="2:7" ht="18" customHeight="1">
      <c r="B26" s="15" t="s">
        <v>22</v>
      </c>
      <c r="C26" s="16">
        <f>C27+C28+C29</f>
        <v>67027</v>
      </c>
      <c r="D26" s="16">
        <f>D27+D28+D29</f>
        <v>49005</v>
      </c>
      <c r="E26" s="17">
        <f t="shared" si="0"/>
        <v>18022</v>
      </c>
      <c r="F26" s="14"/>
    </row>
    <row r="27" spans="2:7" ht="15">
      <c r="B27" s="18" t="s">
        <v>23</v>
      </c>
      <c r="C27" s="19">
        <v>1673.1</v>
      </c>
      <c r="D27" s="19">
        <v>2862.7</v>
      </c>
      <c r="E27" s="20">
        <f t="shared" si="0"/>
        <v>-1189.5999999999999</v>
      </c>
      <c r="F27" s="14"/>
    </row>
    <row r="28" spans="2:7" ht="15">
      <c r="B28" s="18" t="s">
        <v>13</v>
      </c>
      <c r="C28" s="19">
        <v>63770.400000000001</v>
      </c>
      <c r="D28" s="19">
        <v>46142.3</v>
      </c>
      <c r="E28" s="20">
        <f t="shared" si="0"/>
        <v>17628.099999999999</v>
      </c>
      <c r="F28" s="14"/>
    </row>
    <row r="29" spans="2:7" ht="15">
      <c r="B29" s="18" t="s">
        <v>14</v>
      </c>
      <c r="C29" s="19">
        <f>C30+C31</f>
        <v>1583.5</v>
      </c>
      <c r="D29" s="19">
        <f>D30+D31</f>
        <v>0</v>
      </c>
      <c r="E29" s="20">
        <f t="shared" si="0"/>
        <v>1583.5</v>
      </c>
      <c r="F29" s="14"/>
    </row>
    <row r="30" spans="2:7" ht="15">
      <c r="B30" s="21" t="s">
        <v>15</v>
      </c>
      <c r="C30" s="22">
        <v>81.7</v>
      </c>
      <c r="D30" s="22">
        <v>0</v>
      </c>
      <c r="E30" s="23">
        <f t="shared" si="0"/>
        <v>81.7</v>
      </c>
      <c r="F30" s="14"/>
    </row>
    <row r="31" spans="2:7" ht="15">
      <c r="B31" s="21" t="s">
        <v>16</v>
      </c>
      <c r="C31" s="22">
        <v>1501.8</v>
      </c>
      <c r="D31" s="22">
        <v>0</v>
      </c>
      <c r="E31" s="23">
        <f t="shared" si="0"/>
        <v>1501.8</v>
      </c>
      <c r="F31" s="14"/>
    </row>
    <row r="32" spans="2:7" ht="18" customHeight="1">
      <c r="B32" s="15" t="s">
        <v>24</v>
      </c>
      <c r="C32" s="16">
        <f>C33+C34+C35+C36</f>
        <v>661.9</v>
      </c>
      <c r="D32" s="16">
        <f>D33+D34+D35+D36</f>
        <v>365131.30000000005</v>
      </c>
      <c r="E32" s="17">
        <f t="shared" si="0"/>
        <v>-364469.4</v>
      </c>
      <c r="F32" s="14"/>
    </row>
    <row r="33" spans="2:7" ht="15">
      <c r="B33" s="18" t="s">
        <v>23</v>
      </c>
      <c r="C33" s="19">
        <v>0</v>
      </c>
      <c r="D33" s="19">
        <v>20236.599999999999</v>
      </c>
      <c r="E33" s="20">
        <f t="shared" si="0"/>
        <v>-20236.599999999999</v>
      </c>
      <c r="F33" s="14"/>
    </row>
    <row r="34" spans="2:7" ht="15">
      <c r="B34" s="18" t="s">
        <v>13</v>
      </c>
      <c r="C34" s="19">
        <v>661.9</v>
      </c>
      <c r="D34" s="19">
        <v>9081.9</v>
      </c>
      <c r="E34" s="20">
        <f t="shared" si="0"/>
        <v>-8420</v>
      </c>
      <c r="F34" s="14"/>
    </row>
    <row r="35" spans="2:7" ht="15">
      <c r="B35" s="18" t="s">
        <v>18</v>
      </c>
      <c r="C35" s="19">
        <v>0</v>
      </c>
      <c r="D35" s="19">
        <v>167393</v>
      </c>
      <c r="E35" s="20">
        <f t="shared" si="0"/>
        <v>-167393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168419.80000000002</v>
      </c>
      <c r="E36" s="20">
        <f t="shared" si="0"/>
        <v>-168419.80000000002</v>
      </c>
      <c r="F36" s="14"/>
    </row>
    <row r="37" spans="2:7" ht="15">
      <c r="B37" s="21" t="s">
        <v>15</v>
      </c>
      <c r="C37" s="22">
        <v>0</v>
      </c>
      <c r="D37" s="22">
        <v>599.1</v>
      </c>
      <c r="E37" s="23">
        <f t="shared" si="0"/>
        <v>-599.1</v>
      </c>
      <c r="F37" s="14"/>
    </row>
    <row r="38" spans="2:7" ht="15">
      <c r="B38" s="21" t="s">
        <v>16</v>
      </c>
      <c r="C38" s="22">
        <v>0</v>
      </c>
      <c r="D38" s="24">
        <v>167820.7</v>
      </c>
      <c r="E38" s="23">
        <f t="shared" si="0"/>
        <v>-167820.7</v>
      </c>
      <c r="F38" s="14"/>
    </row>
    <row r="39" spans="2:7" ht="18" customHeight="1">
      <c r="B39" s="15" t="s">
        <v>25</v>
      </c>
      <c r="C39" s="16">
        <v>4187.6000000000004</v>
      </c>
      <c r="D39" s="16">
        <v>3211.1</v>
      </c>
      <c r="E39" s="17">
        <f t="shared" si="0"/>
        <v>976.50000000000045</v>
      </c>
      <c r="F39" s="14"/>
    </row>
    <row r="40" spans="2:7" ht="18" customHeight="1">
      <c r="B40" s="15" t="s">
        <v>26</v>
      </c>
      <c r="C40" s="16">
        <f>C41</f>
        <v>15063.6</v>
      </c>
      <c r="D40" s="16">
        <f>D41</f>
        <v>63958.8</v>
      </c>
      <c r="E40" s="17">
        <f t="shared" si="0"/>
        <v>-48895.200000000004</v>
      </c>
      <c r="F40" s="14"/>
    </row>
    <row r="41" spans="2:7" ht="15">
      <c r="B41" s="18" t="s">
        <v>14</v>
      </c>
      <c r="C41" s="19">
        <f>C42</f>
        <v>15063.6</v>
      </c>
      <c r="D41" s="19">
        <f>D42</f>
        <v>63958.8</v>
      </c>
      <c r="E41" s="20">
        <f t="shared" si="0"/>
        <v>-48895.200000000004</v>
      </c>
      <c r="F41" s="14"/>
    </row>
    <row r="42" spans="2:7" ht="15">
      <c r="B42" s="21" t="s">
        <v>16</v>
      </c>
      <c r="C42" s="22">
        <v>15063.6</v>
      </c>
      <c r="D42" s="22">
        <v>63958.8</v>
      </c>
      <c r="E42" s="23">
        <f t="shared" si="0"/>
        <v>-48895.200000000004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0">
        <f t="shared" si="0"/>
        <v>-70</v>
      </c>
      <c r="F44" s="14"/>
    </row>
    <row r="45" spans="2:7" ht="15">
      <c r="B45" s="21" t="s">
        <v>16</v>
      </c>
      <c r="C45" s="22">
        <v>0</v>
      </c>
      <c r="D45" s="22">
        <v>70</v>
      </c>
      <c r="E45" s="23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19212</v>
      </c>
      <c r="E46" s="17">
        <f t="shared" si="0"/>
        <v>-19212</v>
      </c>
      <c r="F46" s="14"/>
    </row>
    <row r="47" spans="2:7" ht="25.15" customHeight="1">
      <c r="B47" s="11" t="s">
        <v>29</v>
      </c>
      <c r="C47" s="12">
        <f>C48+C49+C50+C51</f>
        <v>355170.4</v>
      </c>
      <c r="D47" s="12">
        <f>D48+D49+D50+D51</f>
        <v>0</v>
      </c>
      <c r="E47" s="13">
        <f t="shared" si="0"/>
        <v>355170.4</v>
      </c>
      <c r="F47" s="14"/>
      <c r="G47" s="14"/>
    </row>
    <row r="48" spans="2:7" ht="15">
      <c r="B48" s="18" t="s">
        <v>30</v>
      </c>
      <c r="C48" s="19">
        <v>13865.1</v>
      </c>
      <c r="D48" s="19"/>
      <c r="E48" s="20">
        <f t="shared" si="0"/>
        <v>13865.1</v>
      </c>
      <c r="F48" s="14"/>
    </row>
    <row r="49" spans="2:7" ht="15">
      <c r="B49" s="18" t="s">
        <v>31</v>
      </c>
      <c r="C49" s="19">
        <v>20078.3</v>
      </c>
      <c r="D49" s="19"/>
      <c r="E49" s="20">
        <f t="shared" si="0"/>
        <v>20078.3</v>
      </c>
      <c r="F49" s="14"/>
    </row>
    <row r="50" spans="2:7" ht="15">
      <c r="B50" s="18" t="s">
        <v>32</v>
      </c>
      <c r="C50" s="19">
        <v>1995.5</v>
      </c>
      <c r="D50" s="19"/>
      <c r="E50" s="20">
        <f t="shared" si="0"/>
        <v>1995.5</v>
      </c>
      <c r="F50" s="14"/>
    </row>
    <row r="51" spans="2:7" ht="15">
      <c r="B51" s="18" t="s">
        <v>33</v>
      </c>
      <c r="C51" s="19">
        <v>319231.5</v>
      </c>
      <c r="D51" s="19"/>
      <c r="E51" s="20">
        <f t="shared" si="0"/>
        <v>319231.5</v>
      </c>
      <c r="F51" s="14"/>
    </row>
    <row r="52" spans="2:7" ht="25.15" customHeight="1">
      <c r="B52" s="25" t="s">
        <v>34</v>
      </c>
      <c r="C52" s="26">
        <f>C6+C11+C23+C24+C47</f>
        <v>559039.61222877528</v>
      </c>
      <c r="D52" s="26">
        <f>D6+D11+D23+D24+D47</f>
        <v>1251992.1835758265</v>
      </c>
      <c r="E52" s="27">
        <f t="shared" si="0"/>
        <v>-692952.57134705118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PEG_T3_2023</vt:lpstr>
      <vt:lpstr>PEG_T3_2023!Zone_d_impression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2025-07-04T08:25:30Z</dcterms:created>
  <dcterms:modified xsi:type="dcterms:W3CDTF">2025-07-04T08:25:44Z</dcterms:modified>
</cp:coreProperties>
</file>